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3"/>
    <sheet name="Methodology" sheetId="2" state="visible" r:id="rId4"/>
    <sheet name="Calculation" sheetId="3" state="visible" r:id="rId5"/>
    <sheet name="Category Mapping" sheetId="4" state="visible" r:id="rId6"/>
    <sheet name="Factors Used" sheetId="5" state="visible" r:id="rId7"/>
    <sheet name="Exchange Rates"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<sst xmlns="http://schemas.openxmlformats.org/spreadsheetml/2006/main" count="233" uniqueCount="117">
  <si>
    <t xml:space="preserve">Scope 3 Emissions – Spend-Based Estimate (CY2025)</t>
  </si>
  <si>
    <t xml:space="preserve">Categories 1 (Purchased Goods &amp; Services) and 2 (Capital Goods)</t>
  </si>
  <si>
    <t xml:space="preserve">Method: EPA Supply Chain GHG Emission Factors v1.3.0 (2022 USD, with margins). All-GHG, CO2e.</t>
  </si>
  <si>
    <t xml:space="preserve">Scope 3 Category</t>
  </si>
  <si>
    <t xml:space="preserve">USD Spend ($)</t>
  </si>
  <si>
    <t xml:space="preserve">Emissions (kg CO2e)</t>
  </si>
  <si>
    <t xml:space="preserve">Emissions (t CO2e)</t>
  </si>
  <si>
    <t xml:space="preserve">% of Total</t>
  </si>
  <si>
    <t xml:space="preserve">Purchased Goods &amp; Services</t>
  </si>
  <si>
    <t xml:space="preserve">Capital Goods</t>
  </si>
  <si>
    <t xml:space="preserve">Total</t>
  </si>
  <si>
    <t xml:space="preserve">Scope 3 Spend-Based Emissions Methodology</t>
  </si>
  <si>
    <t xml:space="preserve">Purpose</t>
  </si>
  <si>
    <t xml:space="preserve">Estimate Scope 3 Category 1 (Purchased Goods &amp; Services) and Category 2 (Capital Goods) emissions for calendar year 2025 using a spend-based method aligned with the GHG Protocol.</t>
  </si>
  <si>
    <t xml:space="preserve">Approach</t>
  </si>
  <si>
    <t xml:space="preserve">The spend-based method multiplies the economic value of goods/services purchased by a secondary emission factor (kg CO2e per USD). This is a screening-level estimate and is generally considered the least precise of the GHG Protocol Category 1 methods, but it is appropriate where supplier-specific or activity data are not yet available.</t>
  </si>
  <si>
    <t xml:space="preserve">Steps applied</t>
  </si>
  <si>
    <t xml:space="preserve">1. Filtered the vendor spend file to invoices dated within CY2025 (1 Jan – 31 Dec 2025). Invoices from 2024 were excluded.</t>
  </si>
  <si>
    <t xml:space="preserve">2. All invoices were included regardless of payment status (Paid / Pending / Approved), on the basis that the purchase/commitment occurred in the period. You may wish to restrict to 'Paid' only — this is adjustable in the data.</t>
  </si>
  <si>
    <t xml:space="preserve">3. Converted all spend to USD using the fixed rates you provided (GBP 1.27, EUR 1.08; see Exchange Rates tab).</t>
  </si>
  <si>
    <t xml:space="preserve">4. Mapped each of the 15 spend categories to a representative 2017 NAICS code (see Category Mapping tab).</t>
  </si>
  <si>
    <t xml:space="preserve">5. Classified 'Hardware' as Capital Goods (Category 2) per your instruction; all other categories as Purchased Goods &amp; Services (Category 1).</t>
  </si>
  <si>
    <t xml:space="preserve">6. Applied the EPA factor 'with margins' for each NAICS code and multiplied by USD spend to derive kg CO2e, then converted to tonnes.</t>
  </si>
  <si>
    <t xml:space="preserve">Emission factors</t>
  </si>
  <si>
    <t xml:space="preserve">EPA Supply Chain GHG Emission Factors for US Industries and Commodities, v1.3.0, by NAICS, All GHGs, expressed as kg CO2e per 2022 USD (purchaser price). The 'with margins' variant was used because vendor spend is recorded at purchaser price (i.e. includes wholesale/retail/transport margins).</t>
  </si>
  <si>
    <t xml:space="preserve">Key assumptions and limitations</t>
  </si>
  <si>
    <t xml:space="preserve">• Factors are US-based and in 2022 USD. Your spend is global and in 2025 prices; no regional or inflation adjustment has been applied. This introduces uncertainty, particularly for non-US spend.</t>
  </si>
  <si>
    <t xml:space="preserve">• Category-to-NAICS mapping is a judgement call at the category level rather than per-supplier. Some categories (e.g. Professional Services vs Consulting) share a factor. Review the Category Mapping tab and refine where you have better information.</t>
  </si>
  <si>
    <t xml:space="preserve">• 'Logistics' was mapped to Freight Transportation Arrangement (NAICS 488510) rather than direct freight operation, reflecting your note that this spend relates to arranging client-event deliveries. If any logistics spend is direct carriage, a higher freight factor would apply.</t>
  </si>
  <si>
    <t xml:space="preserve">• Spend-based estimates scale with cost, not physical activity; price changes can move the result independently of actual emissions.</t>
  </si>
  <si>
    <t xml:space="preserve">• The estimate covers only the categories present in the spend file. Other Scope 3 categories are out of scope here.</t>
  </si>
  <si>
    <t xml:space="preserve">How to adjust</t>
  </si>
  <si>
    <t xml:space="preserve">Edit the blue input cells in the Calculation tab (emission factor, USD spend) or re-map categories in the Category Mapping tab. The Summary tab will recalculate. Exchange rates can be changed in the Exchange Rates tab.</t>
  </si>
  <si>
    <t xml:space="preserve">Note</t>
  </si>
  <si>
    <t xml:space="preserve">This is a screening-level estimate intended to support internal understanding and verification, not an audited disclosure. Figures should be reviewed before any external reporting.</t>
  </si>
  <si>
    <t xml:space="preserve">Spend Category</t>
  </si>
  <si>
    <t xml:space="preserve">NAICS Code</t>
  </si>
  <si>
    <t xml:space="preserve">NAICS Title</t>
  </si>
  <si>
    <t xml:space="preserve">Emission Factor (kg CO2e/USD)</t>
  </si>
  <si>
    <t xml:space="preserve">Invoice Count</t>
  </si>
  <si>
    <t xml:space="preserve">Hardware</t>
  </si>
  <si>
    <t xml:space="preserve">334111</t>
  </si>
  <si>
    <t xml:space="preserve">Electronic Computer Manufacturing</t>
  </si>
  <si>
    <t xml:space="preserve">Catering</t>
  </si>
  <si>
    <t xml:space="preserve">722310</t>
  </si>
  <si>
    <t xml:space="preserve">Food Service Contractors</t>
  </si>
  <si>
    <t xml:space="preserve">Consulting</t>
  </si>
  <si>
    <t xml:space="preserve">541611</t>
  </si>
  <si>
    <t xml:space="preserve">Administrative Management and General Management Consulting Services</t>
  </si>
  <si>
    <t xml:space="preserve">Facilities</t>
  </si>
  <si>
    <t xml:space="preserve">561210</t>
  </si>
  <si>
    <t xml:space="preserve">Facilities Support Services</t>
  </si>
  <si>
    <t xml:space="preserve">IT &amp; Software</t>
  </si>
  <si>
    <t xml:space="preserve">511210</t>
  </si>
  <si>
    <t xml:space="preserve">Software Publishers</t>
  </si>
  <si>
    <t xml:space="preserve">Insurance</t>
  </si>
  <si>
    <t xml:space="preserve">524210</t>
  </si>
  <si>
    <t xml:space="preserve">Insurance Agencies and Brokerages</t>
  </si>
  <si>
    <t xml:space="preserve">Legal</t>
  </si>
  <si>
    <t xml:space="preserve">541199</t>
  </si>
  <si>
    <t xml:space="preserve">All Other Legal Services</t>
  </si>
  <si>
    <t xml:space="preserve">Logistics</t>
  </si>
  <si>
    <t xml:space="preserve">488510</t>
  </si>
  <si>
    <t xml:space="preserve">Freight Transportation Arrangement</t>
  </si>
  <si>
    <t xml:space="preserve">Marketing</t>
  </si>
  <si>
    <t xml:space="preserve">541810</t>
  </si>
  <si>
    <t xml:space="preserve">Advertising Agencies</t>
  </si>
  <si>
    <t xml:space="preserve">Office Supplies</t>
  </si>
  <si>
    <t xml:space="preserve">453210</t>
  </si>
  <si>
    <t xml:space="preserve">Office Supplies and Stationery Stores</t>
  </si>
  <si>
    <t xml:space="preserve">Professional Services</t>
  </si>
  <si>
    <t xml:space="preserve">Recruitment</t>
  </si>
  <si>
    <t xml:space="preserve">561311</t>
  </si>
  <si>
    <t xml:space="preserve">Employment Placement Agencies</t>
  </si>
  <si>
    <t xml:space="preserve">Telecoms</t>
  </si>
  <si>
    <t xml:space="preserve">517311</t>
  </si>
  <si>
    <t xml:space="preserve">Wired Telecommunications Carriers</t>
  </si>
  <si>
    <t xml:space="preserve">Training</t>
  </si>
  <si>
    <t xml:space="preserve">611430</t>
  </si>
  <si>
    <t xml:space="preserve">Professional and Management Development Training</t>
  </si>
  <si>
    <t xml:space="preserve">Travel &amp; Entertainment</t>
  </si>
  <si>
    <t xml:space="preserve">561510</t>
  </si>
  <si>
    <t xml:space="preserve">Travel Agencies</t>
  </si>
  <si>
    <t xml:space="preserve">Spend Category → NAICS Code Mapping</t>
  </si>
  <si>
    <t xml:space="preserve">Review and adjust NAICS selections / Scope 3 classification here. Factors are pulled in the Factors Used tab; edit the Calculation tab to change which factor is applied.</t>
  </si>
  <si>
    <t xml:space="preserve">Factor (kg CO2e/USD)</t>
  </si>
  <si>
    <t xml:space="preserve">Rationale</t>
  </si>
  <si>
    <t xml:space="preserve">Physical IT equipment; user classifies as capital goods.</t>
  </si>
  <si>
    <t xml:space="preserve">Event and office catering (food service contractors).</t>
  </si>
  <si>
    <t xml:space="preserve">Management consulting services.</t>
  </si>
  <si>
    <t xml:space="preserve">Building/facilities support services.</t>
  </si>
  <si>
    <t xml:space="preserve">Software licences/subscriptions.</t>
  </si>
  <si>
    <t xml:space="preserve">Brokered business insurance.</t>
  </si>
  <si>
    <t xml:space="preserve">Outside legal counsel.</t>
  </si>
  <si>
    <t xml:space="preserve">Arranging client-event deliveries — freight arrangement, not direct freight operation.</t>
  </si>
  <si>
    <t xml:space="preserve">Agency/advertising services (core to a marketing agency's supply chain).</t>
  </si>
  <si>
    <t xml:space="preserve">Consumable office goods.</t>
  </si>
  <si>
    <t xml:space="preserve">General management/professional advisory.</t>
  </si>
  <si>
    <t xml:space="preserve">Hiring / employment placement.</t>
  </si>
  <si>
    <t xml:space="preserve">Voice/data connectivity services.</t>
  </si>
  <si>
    <t xml:space="preserve">Staff development and training.</t>
  </si>
  <si>
    <t xml:space="preserve">Booked business travel via agencies.</t>
  </si>
  <si>
    <t xml:space="preserve">EPA Supply Chain GHG Emission Factors Applied</t>
  </si>
  <si>
    <t xml:space="preserve">Source: EPA Supply Chain GHG Emission Factors for US Industries &amp; Commodities, v1.3.0, NAICS, All GHGs, kg CO2e / 2022 USD (purchaser price). 'With margins' factors used.</t>
  </si>
  <si>
    <t xml:space="preserve">Factor w/o Margins</t>
  </si>
  <si>
    <t xml:space="preserve">Margins</t>
  </si>
  <si>
    <t xml:space="preserve">Factor With Margins (used)</t>
  </si>
  <si>
    <t xml:space="preserve">Currency Conversion to USD</t>
  </si>
  <si>
    <t xml:space="preserve">Rates supplied by user. Applied: USD Spend = Original Spend × Rate.</t>
  </si>
  <si>
    <t xml:space="preserve">Currency</t>
  </si>
  <si>
    <t xml:space="preserve">Rate to USD</t>
  </si>
  <si>
    <t xml:space="preserve">Invoice Count (CY2025)</t>
  </si>
  <si>
    <t xml:space="preserve">Original Spend</t>
  </si>
  <si>
    <t xml:space="preserve">USD Spend</t>
  </si>
  <si>
    <t xml:space="preserve">USD</t>
  </si>
  <si>
    <t xml:space="preserve">GBP</t>
  </si>
  <si>
    <t xml:space="preserve">EUR</t>
  </si>
</sst>
</file>

<file path=xl/styles.xml><?xml version="1.0" encoding="utf-8"?>
<styleSheet xmlns="http://schemas.openxmlformats.org/spreadsheetml/2006/main">
  <numFmts count="7">
    <numFmt numFmtId="164" formatCode="General"/>
    <numFmt numFmtId="165" formatCode="#,##0"/>
    <numFmt numFmtId="166" formatCode="#,##0.0"/>
    <numFmt numFmtId="167" formatCode="0.0%"/>
    <numFmt numFmtId="168" formatCode="@"/>
    <numFmt numFmtId="169" formatCode="0.000"/>
    <numFmt numFmtId="170" formatCode="0.00"/>
  </numFmts>
  <fonts count="13">
    <font>
      <sz val="11"/>
      <color theme="1"/>
      <name val="Calibri"/>
      <family val="2"/>
      <charset val="1"/>
    </font>
    <font>
      <sz val="10"/>
      <name val="Arial"/>
      <family val="0"/>
    </font>
    <font>
      <sz val="10"/>
      <name val="Arial"/>
      <family val="0"/>
    </font>
    <font>
      <sz val="10"/>
      <name val="Arial"/>
      <family val="0"/>
    </font>
    <font>
      <b val="true"/>
      <sz val="15"/>
      <color rgb="FF1F3864"/>
      <name val="Arial"/>
      <family val="0"/>
      <charset val="1"/>
    </font>
    <font>
      <i val="true"/>
      <sz val="10"/>
      <color rgb="FF595959"/>
      <name val="Arial"/>
      <family val="0"/>
      <charset val="1"/>
    </font>
    <font>
      <sz val="10"/>
      <name val="Arial"/>
      <family val="0"/>
      <charset val="1"/>
    </font>
    <font>
      <b val="true"/>
      <sz val="11"/>
      <color rgb="FFFFFFFF"/>
      <name val="Arial"/>
      <family val="0"/>
      <charset val="1"/>
    </font>
    <font>
      <b val="true"/>
      <sz val="11"/>
      <name val="Arial"/>
      <family val="0"/>
      <charset val="1"/>
    </font>
    <font>
      <b val="true"/>
      <sz val="11"/>
      <color rgb="FF1F3864"/>
      <name val="Arial"/>
      <family val="0"/>
      <charset val="1"/>
    </font>
    <font>
      <sz val="10"/>
      <color rgb="FF0000FF"/>
      <name val="Arial"/>
      <family val="0"/>
      <charset val="1"/>
    </font>
    <font>
      <b val="true"/>
      <sz val="13"/>
      <color rgb="FF1F3864"/>
      <name val="Arial"/>
      <family val="0"/>
      <charset val="1"/>
    </font>
    <font>
      <i val="true"/>
      <sz val="9"/>
      <color rgb="FF595959"/>
      <name val="Arial"/>
      <family val="0"/>
      <charset val="1"/>
    </font>
  </fonts>
  <fills count="4">
    <fill>
      <patternFill patternType="none"/>
    </fill>
    <fill>
      <patternFill patternType="gray125"/>
    </fill>
    <fill>
      <patternFill patternType="solid">
        <fgColor rgb="FF1F3864"/>
        <bgColor rgb="FF333333"/>
      </patternFill>
    </fill>
    <fill>
      <patternFill patternType="solid">
        <fgColor rgb="FFFFF2CC"/>
        <bgColor rgb="FFFFFFFF"/>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5" fontId="6" fillId="0" borderId="1" xfId="0" applyFont="true" applyBorder="true" applyAlignment="false" applyProtection="false">
      <alignment horizontal="general" vertical="bottom" textRotation="0" wrapText="false" indent="0" shrinkToFit="false"/>
      <protection locked="true" hidden="false"/>
    </xf>
    <xf numFmtId="166" fontId="6" fillId="0" borderId="1" xfId="0" applyFont="true" applyBorder="true" applyAlignment="false" applyProtection="false">
      <alignment horizontal="general" vertical="bottom" textRotation="0" wrapText="false" indent="0" shrinkToFit="false"/>
      <protection locked="true" hidden="false"/>
    </xf>
    <xf numFmtId="167" fontId="6" fillId="0" borderId="1" xfId="0" applyFont="true" applyBorder="true" applyAlignment="false" applyProtection="false">
      <alignment horizontal="general" vertical="bottom" textRotation="0" wrapText="false" indent="0" shrinkToFit="false"/>
      <protection locked="true" hidden="false"/>
    </xf>
    <xf numFmtId="164" fontId="8" fillId="3" borderId="1" xfId="0" applyFont="true" applyBorder="true" applyAlignment="false" applyProtection="false">
      <alignment horizontal="general" vertical="bottom" textRotation="0" wrapText="false" indent="0" shrinkToFit="false"/>
      <protection locked="true" hidden="false"/>
    </xf>
    <xf numFmtId="165" fontId="8" fillId="3" borderId="1" xfId="0" applyFont="true" applyBorder="true" applyAlignment="false" applyProtection="false">
      <alignment horizontal="general" vertical="bottom" textRotation="0" wrapText="false" indent="0" shrinkToFit="false"/>
      <protection locked="true" hidden="false"/>
    </xf>
    <xf numFmtId="166" fontId="8" fillId="3" borderId="1" xfId="0" applyFont="true" applyBorder="true" applyAlignment="false" applyProtection="false">
      <alignment horizontal="general" vertical="bottom" textRotation="0" wrapText="false" indent="0" shrinkToFit="false"/>
      <protection locked="true" hidden="false"/>
    </xf>
    <xf numFmtId="167" fontId="8" fillId="3"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8" fontId="6" fillId="0" borderId="1" xfId="0" applyFont="true" applyBorder="true" applyAlignment="false" applyProtection="false">
      <alignment horizontal="general" vertical="bottom" textRotation="0" wrapText="false" indent="0" shrinkToFit="false"/>
      <protection locked="true" hidden="false"/>
    </xf>
    <xf numFmtId="169" fontId="10" fillId="0" borderId="1" xfId="0" applyFont="true" applyBorder="true" applyAlignment="false" applyProtection="false">
      <alignment horizontal="general" vertical="bottom" textRotation="0" wrapText="false" indent="0" shrinkToFit="false"/>
      <protection locked="true" hidden="false"/>
    </xf>
    <xf numFmtId="165" fontId="10" fillId="0" borderId="1"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8" fontId="6" fillId="0" borderId="1" xfId="0" applyFont="true" applyBorder="true" applyAlignment="true" applyProtection="false">
      <alignment horizontal="general" vertical="top" textRotation="0" wrapText="true" indent="0" shrinkToFit="false"/>
      <protection locked="true" hidden="false"/>
    </xf>
    <xf numFmtId="169" fontId="6" fillId="0" borderId="1"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0" fontId="10" fillId="0"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0"/>
    <col collapsed="false" customWidth="true" hidden="false" outlineLevel="0" max="2" min="2" style="0" width="18"/>
    <col collapsed="false" customWidth="true" hidden="false" outlineLevel="0" max="3" min="3" style="0" width="22"/>
    <col collapsed="false" customWidth="true" hidden="false" outlineLevel="0" max="4" min="4" style="0" width="20"/>
    <col collapsed="false" customWidth="true" hidden="false" outlineLevel="0" max="5" min="5" style="0" width="12"/>
  </cols>
  <sheetData>
    <row r="1" customFormat="false" ht="18.55" hidden="false" customHeight="false" outlineLevel="0" collapsed="false">
      <c r="A1" s="1" t="s">
        <v>0</v>
      </c>
    </row>
    <row r="2" customFormat="false" ht="15" hidden="false" customHeight="false" outlineLevel="0" collapsed="false">
      <c r="A2" s="2" t="s">
        <v>1</v>
      </c>
    </row>
    <row r="3" customFormat="false" ht="15" hidden="false" customHeight="false" outlineLevel="0" collapsed="false">
      <c r="A3" s="3" t="s">
        <v>2</v>
      </c>
    </row>
    <row r="5" customFormat="false" ht="15" hidden="false" customHeight="false" outlineLevel="0" collapsed="false">
      <c r="A5" s="4" t="s">
        <v>3</v>
      </c>
      <c r="B5" s="4" t="s">
        <v>4</v>
      </c>
      <c r="C5" s="4" t="s">
        <v>5</v>
      </c>
      <c r="D5" s="4" t="s">
        <v>6</v>
      </c>
      <c r="E5" s="4" t="s">
        <v>7</v>
      </c>
    </row>
    <row r="6" customFormat="false" ht="15" hidden="false" customHeight="false" outlineLevel="0" collapsed="false">
      <c r="A6" s="5" t="s">
        <v>8</v>
      </c>
      <c r="B6" s="6" t="n">
        <f aca="false">SUMIF(Calculation!$B$2:$B$16,$A6,Calculation!$G$2:$G$16)</f>
        <v>223321410.77</v>
      </c>
      <c r="C6" s="6" t="n">
        <f aca="false">SUMIF(Calculation!$B$2:$B$16,$A6,Calculation!$H$2:$H$16)</f>
        <v>20338344.88174</v>
      </c>
      <c r="D6" s="7" t="n">
        <f aca="false">C6/1000</f>
        <v>20338.34488174</v>
      </c>
      <c r="E6" s="8" t="n">
        <f aca="false">C6/$C$8</f>
        <v>0.938709199716379</v>
      </c>
    </row>
    <row r="7" customFormat="false" ht="15" hidden="false" customHeight="false" outlineLevel="0" collapsed="false">
      <c r="A7" s="5" t="s">
        <v>9</v>
      </c>
      <c r="B7" s="6" t="n">
        <f aca="false">SUMIF(Calculation!$B$2:$B$16,$A7,Calculation!$G$2:$G$16)</f>
        <v>22895589.6</v>
      </c>
      <c r="C7" s="6" t="n">
        <f aca="false">SUMIF(Calculation!$B$2:$B$16,$A7,Calculation!$H$2:$H$16)</f>
        <v>1327944.1968</v>
      </c>
      <c r="D7" s="7" t="n">
        <f aca="false">C7/1000</f>
        <v>1327.9441968</v>
      </c>
      <c r="E7" s="8" t="n">
        <f aca="false">C7/$C$8</f>
        <v>0.0612908002836213</v>
      </c>
    </row>
    <row r="8" customFormat="false" ht="15" hidden="false" customHeight="false" outlineLevel="0" collapsed="false">
      <c r="A8" s="9" t="s">
        <v>10</v>
      </c>
      <c r="B8" s="10" t="n">
        <f aca="false">SUM(B6:B7)</f>
        <v>246217000.37</v>
      </c>
      <c r="C8" s="10" t="n">
        <f aca="false">SUM(C6:C7)</f>
        <v>21666289.07854</v>
      </c>
      <c r="D8" s="11" t="n">
        <f aca="false">SUM(D6:D7)</f>
        <v>21666.28907854</v>
      </c>
      <c r="E8" s="12" t="n">
        <f aca="false">C8/C8</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10"/>
  </cols>
  <sheetData>
    <row r="1" customFormat="false" ht="18.55" hidden="false" customHeight="false" outlineLevel="0" collapsed="false">
      <c r="A1" s="13" t="s">
        <v>11</v>
      </c>
    </row>
    <row r="2" customFormat="false" ht="15" hidden="false" customHeight="false" outlineLevel="0" collapsed="false">
      <c r="A2" s="14"/>
    </row>
    <row r="3" customFormat="false" ht="15" hidden="false" customHeight="false" outlineLevel="0" collapsed="false">
      <c r="A3" s="15" t="s">
        <v>12</v>
      </c>
    </row>
    <row r="4" customFormat="false" ht="23.85" hidden="false" customHeight="false" outlineLevel="0" collapsed="false">
      <c r="A4" s="14" t="s">
        <v>13</v>
      </c>
    </row>
    <row r="5" customFormat="false" ht="15" hidden="false" customHeight="false" outlineLevel="0" collapsed="false">
      <c r="A5" s="14"/>
    </row>
    <row r="6" customFormat="false" ht="15" hidden="false" customHeight="false" outlineLevel="0" collapsed="false">
      <c r="A6" s="15" t="s">
        <v>14</v>
      </c>
    </row>
    <row r="7" customFormat="false" ht="35.05" hidden="false" customHeight="false" outlineLevel="0" collapsed="false">
      <c r="A7" s="14" t="s">
        <v>15</v>
      </c>
    </row>
    <row r="8" customFormat="false" ht="15" hidden="false" customHeight="false" outlineLevel="0" collapsed="false">
      <c r="A8" s="14"/>
    </row>
    <row r="9" customFormat="false" ht="15" hidden="false" customHeight="false" outlineLevel="0" collapsed="false">
      <c r="A9" s="15" t="s">
        <v>16</v>
      </c>
    </row>
    <row r="10" customFormat="false" ht="15" hidden="false" customHeight="false" outlineLevel="0" collapsed="false">
      <c r="A10" s="14" t="s">
        <v>17</v>
      </c>
    </row>
    <row r="11" customFormat="false" ht="23.85" hidden="false" customHeight="false" outlineLevel="0" collapsed="false">
      <c r="A11" s="14" t="s">
        <v>18</v>
      </c>
    </row>
    <row r="12" customFormat="false" ht="15" hidden="false" customHeight="false" outlineLevel="0" collapsed="false">
      <c r="A12" s="14" t="s">
        <v>19</v>
      </c>
    </row>
    <row r="13" customFormat="false" ht="15" hidden="false" customHeight="false" outlineLevel="0" collapsed="false">
      <c r="A13" s="14" t="s">
        <v>20</v>
      </c>
    </row>
    <row r="14" customFormat="false" ht="23.85" hidden="false" customHeight="false" outlineLevel="0" collapsed="false">
      <c r="A14" s="14" t="s">
        <v>21</v>
      </c>
    </row>
    <row r="15" customFormat="false" ht="15" hidden="false" customHeight="false" outlineLevel="0" collapsed="false">
      <c r="A15" s="14" t="s">
        <v>22</v>
      </c>
    </row>
    <row r="16" customFormat="false" ht="15" hidden="false" customHeight="false" outlineLevel="0" collapsed="false">
      <c r="A16" s="14"/>
    </row>
    <row r="17" customFormat="false" ht="15" hidden="false" customHeight="false" outlineLevel="0" collapsed="false">
      <c r="A17" s="15" t="s">
        <v>23</v>
      </c>
    </row>
    <row r="18" customFormat="false" ht="35.05" hidden="false" customHeight="false" outlineLevel="0" collapsed="false">
      <c r="A18" s="14" t="s">
        <v>24</v>
      </c>
    </row>
    <row r="19" customFormat="false" ht="15" hidden="false" customHeight="false" outlineLevel="0" collapsed="false">
      <c r="A19" s="14"/>
    </row>
    <row r="20" customFormat="false" ht="15" hidden="false" customHeight="false" outlineLevel="0" collapsed="false">
      <c r="A20" s="15" t="s">
        <v>25</v>
      </c>
    </row>
    <row r="21" customFormat="false" ht="23.85" hidden="false" customHeight="false" outlineLevel="0" collapsed="false">
      <c r="A21" s="14" t="s">
        <v>26</v>
      </c>
    </row>
    <row r="22" customFormat="false" ht="23.85" hidden="false" customHeight="false" outlineLevel="0" collapsed="false">
      <c r="A22" s="14" t="s">
        <v>27</v>
      </c>
    </row>
    <row r="23" customFormat="false" ht="23.85" hidden="false" customHeight="false" outlineLevel="0" collapsed="false">
      <c r="A23" s="14" t="s">
        <v>28</v>
      </c>
    </row>
    <row r="24" customFormat="false" ht="15" hidden="false" customHeight="false" outlineLevel="0" collapsed="false">
      <c r="A24" s="14" t="s">
        <v>29</v>
      </c>
    </row>
    <row r="25" customFormat="false" ht="15" hidden="false" customHeight="false" outlineLevel="0" collapsed="false">
      <c r="A25" s="14" t="s">
        <v>30</v>
      </c>
    </row>
    <row r="26" customFormat="false" ht="15" hidden="false" customHeight="false" outlineLevel="0" collapsed="false">
      <c r="A26" s="14"/>
    </row>
    <row r="27" customFormat="false" ht="15" hidden="false" customHeight="false" outlineLevel="0" collapsed="false">
      <c r="A27" s="15" t="s">
        <v>31</v>
      </c>
    </row>
    <row r="28" customFormat="false" ht="23.85" hidden="false" customHeight="false" outlineLevel="0" collapsed="false">
      <c r="A28" s="14" t="s">
        <v>32</v>
      </c>
    </row>
    <row r="29" customFormat="false" ht="15" hidden="false" customHeight="false" outlineLevel="0" collapsed="false">
      <c r="A29" s="14"/>
    </row>
    <row r="30" customFormat="false" ht="15" hidden="false" customHeight="false" outlineLevel="0" collapsed="false">
      <c r="A30" s="15" t="s">
        <v>33</v>
      </c>
    </row>
    <row r="31" customFormat="false" ht="23.85" hidden="false" customHeight="false" outlineLevel="0" collapsed="false">
      <c r="A31" s="14" t="s">
        <v>34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2" min="2" style="0" width="28"/>
    <col collapsed="false" customWidth="true" hidden="false" outlineLevel="0" max="3" min="3" style="0" width="12"/>
    <col collapsed="false" customWidth="true" hidden="false" outlineLevel="0" max="4" min="4" style="0" width="50"/>
    <col collapsed="false" customWidth="true" hidden="false" outlineLevel="0" max="5" min="5" style="0" width="22"/>
    <col collapsed="false" customWidth="true" hidden="false" outlineLevel="0" max="6" min="6" style="0" width="14"/>
    <col collapsed="false" customWidth="true" hidden="false" outlineLevel="0" max="7" min="7" style="0" width="16"/>
    <col collapsed="false" customWidth="true" hidden="false" outlineLevel="0" max="8" min="8" style="0" width="18"/>
    <col collapsed="false" customWidth="true" hidden="false" outlineLevel="0" max="9" min="9" style="0" width="16"/>
  </cols>
  <sheetData>
    <row r="1" customFormat="false" ht="26.85" hidden="false" customHeight="false" outlineLevel="0" collapsed="false">
      <c r="A1" s="4" t="s">
        <v>35</v>
      </c>
      <c r="B1" s="4" t="s">
        <v>3</v>
      </c>
      <c r="C1" s="4" t="s">
        <v>36</v>
      </c>
      <c r="D1" s="4" t="s">
        <v>37</v>
      </c>
      <c r="E1" s="4" t="s">
        <v>38</v>
      </c>
      <c r="F1" s="4" t="s">
        <v>39</v>
      </c>
      <c r="G1" s="4" t="s">
        <v>4</v>
      </c>
      <c r="H1" s="4" t="s">
        <v>5</v>
      </c>
      <c r="I1" s="4" t="s">
        <v>6</v>
      </c>
    </row>
    <row r="2" customFormat="false" ht="15" hidden="false" customHeight="false" outlineLevel="0" collapsed="false">
      <c r="A2" s="5" t="s">
        <v>40</v>
      </c>
      <c r="B2" s="5" t="s">
        <v>9</v>
      </c>
      <c r="C2" s="16" t="s">
        <v>41</v>
      </c>
      <c r="D2" s="5" t="s">
        <v>42</v>
      </c>
      <c r="E2" s="17" t="n">
        <v>0.058</v>
      </c>
      <c r="F2" s="5" t="n">
        <v>188</v>
      </c>
      <c r="G2" s="18" t="n">
        <v>22895589.6</v>
      </c>
      <c r="H2" s="6" t="n">
        <f aca="false">E2*G2</f>
        <v>1327944.1968</v>
      </c>
      <c r="I2" s="7" t="n">
        <f aca="false">H2/1000</f>
        <v>1327.9441968</v>
      </c>
    </row>
    <row r="3" customFormat="false" ht="15" hidden="false" customHeight="false" outlineLevel="0" collapsed="false">
      <c r="A3" s="5" t="s">
        <v>43</v>
      </c>
      <c r="B3" s="5" t="s">
        <v>8</v>
      </c>
      <c r="C3" s="16" t="s">
        <v>44</v>
      </c>
      <c r="D3" s="5" t="s">
        <v>45</v>
      </c>
      <c r="E3" s="17" t="n">
        <v>0.132</v>
      </c>
      <c r="F3" s="5" t="n">
        <v>206</v>
      </c>
      <c r="G3" s="18" t="n">
        <v>10364365.43</v>
      </c>
      <c r="H3" s="6" t="n">
        <f aca="false">E3*G3</f>
        <v>1368096.23676</v>
      </c>
      <c r="I3" s="7" t="n">
        <f aca="false">H3/1000</f>
        <v>1368.09623676</v>
      </c>
    </row>
    <row r="4" customFormat="false" ht="15" hidden="false" customHeight="false" outlineLevel="0" collapsed="false">
      <c r="A4" s="5" t="s">
        <v>46</v>
      </c>
      <c r="B4" s="5" t="s">
        <v>8</v>
      </c>
      <c r="C4" s="16" t="s">
        <v>47</v>
      </c>
      <c r="D4" s="5" t="s">
        <v>48</v>
      </c>
      <c r="E4" s="17" t="n">
        <v>0.078</v>
      </c>
      <c r="F4" s="5" t="n">
        <v>227</v>
      </c>
      <c r="G4" s="18" t="n">
        <v>15195662.06</v>
      </c>
      <c r="H4" s="6" t="n">
        <f aca="false">E4*G4</f>
        <v>1185261.64068</v>
      </c>
      <c r="I4" s="7" t="n">
        <f aca="false">H4/1000</f>
        <v>1185.26164068</v>
      </c>
    </row>
    <row r="5" customFormat="false" ht="15" hidden="false" customHeight="false" outlineLevel="0" collapsed="false">
      <c r="A5" s="5" t="s">
        <v>49</v>
      </c>
      <c r="B5" s="5" t="s">
        <v>8</v>
      </c>
      <c r="C5" s="16" t="s">
        <v>50</v>
      </c>
      <c r="D5" s="5" t="s">
        <v>51</v>
      </c>
      <c r="E5" s="17" t="n">
        <v>0.199</v>
      </c>
      <c r="F5" s="5" t="n">
        <v>197</v>
      </c>
      <c r="G5" s="18" t="n">
        <v>15629356.31</v>
      </c>
      <c r="H5" s="6" t="n">
        <f aca="false">E5*G5</f>
        <v>3110241.90569</v>
      </c>
      <c r="I5" s="7" t="n">
        <f aca="false">H5/1000</f>
        <v>3110.24190569</v>
      </c>
    </row>
    <row r="6" customFormat="false" ht="15" hidden="false" customHeight="false" outlineLevel="0" collapsed="false">
      <c r="A6" s="5" t="s">
        <v>52</v>
      </c>
      <c r="B6" s="5" t="s">
        <v>8</v>
      </c>
      <c r="C6" s="16" t="s">
        <v>53</v>
      </c>
      <c r="D6" s="5" t="s">
        <v>54</v>
      </c>
      <c r="E6" s="17" t="n">
        <v>0.08</v>
      </c>
      <c r="F6" s="5" t="n">
        <v>226</v>
      </c>
      <c r="G6" s="18" t="n">
        <v>20203041.91</v>
      </c>
      <c r="H6" s="6" t="n">
        <f aca="false">E6*G6</f>
        <v>1616243.3528</v>
      </c>
      <c r="I6" s="7" t="n">
        <f aca="false">H6/1000</f>
        <v>1616.2433528</v>
      </c>
    </row>
    <row r="7" customFormat="false" ht="15" hidden="false" customHeight="false" outlineLevel="0" collapsed="false">
      <c r="A7" s="5" t="s">
        <v>55</v>
      </c>
      <c r="B7" s="5" t="s">
        <v>8</v>
      </c>
      <c r="C7" s="16" t="s">
        <v>56</v>
      </c>
      <c r="D7" s="5" t="s">
        <v>57</v>
      </c>
      <c r="E7" s="17" t="n">
        <v>0.029</v>
      </c>
      <c r="F7" s="5" t="n">
        <v>267</v>
      </c>
      <c r="G7" s="18" t="n">
        <v>19286912.76</v>
      </c>
      <c r="H7" s="6" t="n">
        <f aca="false">E7*G7</f>
        <v>559320.47004</v>
      </c>
      <c r="I7" s="7" t="n">
        <f aca="false">H7/1000</f>
        <v>559.32047004</v>
      </c>
    </row>
    <row r="8" customFormat="false" ht="15" hidden="false" customHeight="false" outlineLevel="0" collapsed="false">
      <c r="A8" s="5" t="s">
        <v>58</v>
      </c>
      <c r="B8" s="5" t="s">
        <v>8</v>
      </c>
      <c r="C8" s="16" t="s">
        <v>59</v>
      </c>
      <c r="D8" s="5" t="s">
        <v>60</v>
      </c>
      <c r="E8" s="17" t="n">
        <v>0.041</v>
      </c>
      <c r="F8" s="5" t="n">
        <v>224</v>
      </c>
      <c r="G8" s="18" t="n">
        <v>28697606.5</v>
      </c>
      <c r="H8" s="6" t="n">
        <f aca="false">E8*G8</f>
        <v>1176601.8665</v>
      </c>
      <c r="I8" s="7" t="n">
        <f aca="false">H8/1000</f>
        <v>1176.6018665</v>
      </c>
    </row>
    <row r="9" customFormat="false" ht="15" hidden="false" customHeight="false" outlineLevel="0" collapsed="false">
      <c r="A9" s="5" t="s">
        <v>61</v>
      </c>
      <c r="B9" s="5" t="s">
        <v>8</v>
      </c>
      <c r="C9" s="16" t="s">
        <v>62</v>
      </c>
      <c r="D9" s="5" t="s">
        <v>63</v>
      </c>
      <c r="E9" s="17" t="n">
        <v>0.162</v>
      </c>
      <c r="F9" s="5" t="n">
        <v>237</v>
      </c>
      <c r="G9" s="18" t="n">
        <v>22108268.91</v>
      </c>
      <c r="H9" s="6" t="n">
        <f aca="false">E9*G9</f>
        <v>3581539.56342</v>
      </c>
      <c r="I9" s="7" t="n">
        <f aca="false">H9/1000</f>
        <v>3581.53956342</v>
      </c>
    </row>
    <row r="10" customFormat="false" ht="15" hidden="false" customHeight="false" outlineLevel="0" collapsed="false">
      <c r="A10" s="5" t="s">
        <v>64</v>
      </c>
      <c r="B10" s="5" t="s">
        <v>8</v>
      </c>
      <c r="C10" s="16" t="s">
        <v>65</v>
      </c>
      <c r="D10" s="5" t="s">
        <v>66</v>
      </c>
      <c r="E10" s="17" t="n">
        <v>0.085</v>
      </c>
      <c r="F10" s="5" t="n">
        <v>194</v>
      </c>
      <c r="G10" s="18" t="n">
        <v>8413603.22</v>
      </c>
      <c r="H10" s="6" t="n">
        <f aca="false">E10*G10</f>
        <v>715156.2737</v>
      </c>
      <c r="I10" s="7" t="n">
        <f aca="false">H10/1000</f>
        <v>715.1562737</v>
      </c>
    </row>
    <row r="11" customFormat="false" ht="15" hidden="false" customHeight="false" outlineLevel="0" collapsed="false">
      <c r="A11" s="5" t="s">
        <v>67</v>
      </c>
      <c r="B11" s="5" t="s">
        <v>8</v>
      </c>
      <c r="C11" s="16" t="s">
        <v>68</v>
      </c>
      <c r="D11" s="5" t="s">
        <v>69</v>
      </c>
      <c r="E11" s="17" t="n">
        <v>0.111</v>
      </c>
      <c r="F11" s="5" t="n">
        <v>247</v>
      </c>
      <c r="G11" s="18" t="n">
        <v>17986200.11</v>
      </c>
      <c r="H11" s="6" t="n">
        <f aca="false">E11*G11</f>
        <v>1996468.21221</v>
      </c>
      <c r="I11" s="7" t="n">
        <f aca="false">H11/1000</f>
        <v>1996.46821221</v>
      </c>
    </row>
    <row r="12" customFormat="false" ht="15" hidden="false" customHeight="false" outlineLevel="0" collapsed="false">
      <c r="A12" s="5" t="s">
        <v>70</v>
      </c>
      <c r="B12" s="5" t="s">
        <v>8</v>
      </c>
      <c r="C12" s="16" t="s">
        <v>47</v>
      </c>
      <c r="D12" s="5" t="s">
        <v>48</v>
      </c>
      <c r="E12" s="17" t="n">
        <v>0.078</v>
      </c>
      <c r="F12" s="5" t="n">
        <v>211</v>
      </c>
      <c r="G12" s="18" t="n">
        <v>14175695.6</v>
      </c>
      <c r="H12" s="6" t="n">
        <f aca="false">E12*G12</f>
        <v>1105704.2568</v>
      </c>
      <c r="I12" s="7" t="n">
        <f aca="false">H12/1000</f>
        <v>1105.7042568</v>
      </c>
    </row>
    <row r="13" customFormat="false" ht="15" hidden="false" customHeight="false" outlineLevel="0" collapsed="false">
      <c r="A13" s="5" t="s">
        <v>71</v>
      </c>
      <c r="B13" s="5" t="s">
        <v>8</v>
      </c>
      <c r="C13" s="16" t="s">
        <v>72</v>
      </c>
      <c r="D13" s="5" t="s">
        <v>73</v>
      </c>
      <c r="E13" s="17" t="n">
        <v>0.051</v>
      </c>
      <c r="F13" s="5" t="n">
        <v>187</v>
      </c>
      <c r="G13" s="18" t="n">
        <v>15977098.27</v>
      </c>
      <c r="H13" s="6" t="n">
        <f aca="false">E13*G13</f>
        <v>814832.01177</v>
      </c>
      <c r="I13" s="7" t="n">
        <f aca="false">H13/1000</f>
        <v>814.83201177</v>
      </c>
    </row>
    <row r="14" customFormat="false" ht="15" hidden="false" customHeight="false" outlineLevel="0" collapsed="false">
      <c r="A14" s="5" t="s">
        <v>74</v>
      </c>
      <c r="B14" s="5" t="s">
        <v>8</v>
      </c>
      <c r="C14" s="16" t="s">
        <v>75</v>
      </c>
      <c r="D14" s="5" t="s">
        <v>76</v>
      </c>
      <c r="E14" s="17" t="n">
        <v>0.075</v>
      </c>
      <c r="F14" s="5" t="n">
        <v>213</v>
      </c>
      <c r="G14" s="18" t="n">
        <v>13010059.15</v>
      </c>
      <c r="H14" s="6" t="n">
        <f aca="false">E14*G14</f>
        <v>975754.43625</v>
      </c>
      <c r="I14" s="7" t="n">
        <f aca="false">H14/1000</f>
        <v>975.75443625</v>
      </c>
    </row>
    <row r="15" customFormat="false" ht="15" hidden="false" customHeight="false" outlineLevel="0" collapsed="false">
      <c r="A15" s="5" t="s">
        <v>77</v>
      </c>
      <c r="B15" s="5" t="s">
        <v>8</v>
      </c>
      <c r="C15" s="16" t="s">
        <v>78</v>
      </c>
      <c r="D15" s="5" t="s">
        <v>79</v>
      </c>
      <c r="E15" s="17" t="n">
        <v>0.108</v>
      </c>
      <c r="F15" s="5" t="n">
        <v>188</v>
      </c>
      <c r="G15" s="18" t="n">
        <v>8652654.38</v>
      </c>
      <c r="H15" s="6" t="n">
        <f aca="false">E15*G15</f>
        <v>934486.67304</v>
      </c>
      <c r="I15" s="7" t="n">
        <f aca="false">H15/1000</f>
        <v>934.48667304</v>
      </c>
    </row>
    <row r="16" customFormat="false" ht="15" hidden="false" customHeight="false" outlineLevel="0" collapsed="false">
      <c r="A16" s="5" t="s">
        <v>80</v>
      </c>
      <c r="B16" s="5" t="s">
        <v>8</v>
      </c>
      <c r="C16" s="16" t="s">
        <v>81</v>
      </c>
      <c r="D16" s="5" t="s">
        <v>82</v>
      </c>
      <c r="E16" s="17" t="n">
        <v>0.088</v>
      </c>
      <c r="F16" s="5" t="n">
        <v>222</v>
      </c>
      <c r="G16" s="18" t="n">
        <v>13620886.16</v>
      </c>
      <c r="H16" s="6" t="n">
        <f aca="false">E16*G16</f>
        <v>1198637.98208</v>
      </c>
      <c r="I16" s="7" t="n">
        <f aca="false">H16/1000</f>
        <v>1198.63798208</v>
      </c>
    </row>
    <row r="17" customFormat="false" ht="15" hidden="false" customHeight="false" outlineLevel="0" collapsed="false">
      <c r="A17" s="9" t="s">
        <v>10</v>
      </c>
      <c r="B17" s="9"/>
      <c r="C17" s="9"/>
      <c r="D17" s="9"/>
      <c r="E17" s="9"/>
      <c r="F17" s="9" t="n">
        <f aca="false">SUM(F2:F16)</f>
        <v>3234</v>
      </c>
      <c r="G17" s="10" t="n">
        <f aca="false">SUM(G2:G16)</f>
        <v>246217000.37</v>
      </c>
      <c r="H17" s="10" t="n">
        <f aca="false">SUM(H2:H16)</f>
        <v>21666289.07854</v>
      </c>
      <c r="I17" s="11" t="n">
        <f aca="false">SUM(I2:I16)</f>
        <v>21666.28907854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2" min="2" style="0" width="28"/>
    <col collapsed="false" customWidth="true" hidden="false" outlineLevel="0" max="3" min="3" style="0" width="12"/>
    <col collapsed="false" customWidth="true" hidden="false" outlineLevel="0" max="4" min="4" style="0" width="48"/>
    <col collapsed="false" customWidth="true" hidden="false" outlineLevel="0" max="5" min="5" style="0" width="18"/>
    <col collapsed="false" customWidth="true" hidden="false" outlineLevel="0" max="6" min="6" style="0" width="52"/>
  </cols>
  <sheetData>
    <row r="1" customFormat="false" ht="16.15" hidden="false" customHeight="false" outlineLevel="0" collapsed="false">
      <c r="A1" s="19" t="s">
        <v>83</v>
      </c>
    </row>
    <row r="2" customFormat="false" ht="15" hidden="false" customHeight="true" outlineLevel="0" collapsed="false">
      <c r="A2" s="20" t="s">
        <v>84</v>
      </c>
      <c r="B2" s="20"/>
      <c r="C2" s="20"/>
      <c r="D2" s="20"/>
      <c r="E2" s="20"/>
      <c r="F2" s="20"/>
    </row>
    <row r="4" customFormat="false" ht="26.85" hidden="false" customHeight="false" outlineLevel="0" collapsed="false">
      <c r="A4" s="4" t="s">
        <v>35</v>
      </c>
      <c r="B4" s="4" t="s">
        <v>3</v>
      </c>
      <c r="C4" s="4" t="s">
        <v>36</v>
      </c>
      <c r="D4" s="4" t="s">
        <v>37</v>
      </c>
      <c r="E4" s="4" t="s">
        <v>85</v>
      </c>
      <c r="F4" s="4" t="s">
        <v>86</v>
      </c>
    </row>
    <row r="5" customFormat="false" ht="15" hidden="false" customHeight="false" outlineLevel="0" collapsed="false">
      <c r="A5" s="21" t="s">
        <v>40</v>
      </c>
      <c r="B5" s="21" t="s">
        <v>9</v>
      </c>
      <c r="C5" s="22" t="s">
        <v>41</v>
      </c>
      <c r="D5" s="21" t="s">
        <v>42</v>
      </c>
      <c r="E5" s="23" t="n">
        <v>0.058</v>
      </c>
      <c r="F5" s="21" t="s">
        <v>87</v>
      </c>
    </row>
    <row r="6" customFormat="false" ht="15" hidden="false" customHeight="false" outlineLevel="0" collapsed="false">
      <c r="A6" s="21" t="s">
        <v>43</v>
      </c>
      <c r="B6" s="21" t="s">
        <v>8</v>
      </c>
      <c r="C6" s="22" t="s">
        <v>44</v>
      </c>
      <c r="D6" s="21" t="s">
        <v>45</v>
      </c>
      <c r="E6" s="23" t="n">
        <v>0.132</v>
      </c>
      <c r="F6" s="21" t="s">
        <v>88</v>
      </c>
    </row>
    <row r="7" customFormat="false" ht="23.85" hidden="false" customHeight="false" outlineLevel="0" collapsed="false">
      <c r="A7" s="21" t="s">
        <v>46</v>
      </c>
      <c r="B7" s="21" t="s">
        <v>8</v>
      </c>
      <c r="C7" s="22" t="s">
        <v>47</v>
      </c>
      <c r="D7" s="21" t="s">
        <v>48</v>
      </c>
      <c r="E7" s="23" t="n">
        <v>0.078</v>
      </c>
      <c r="F7" s="21" t="s">
        <v>89</v>
      </c>
    </row>
    <row r="8" customFormat="false" ht="15" hidden="false" customHeight="false" outlineLevel="0" collapsed="false">
      <c r="A8" s="21" t="s">
        <v>49</v>
      </c>
      <c r="B8" s="21" t="s">
        <v>8</v>
      </c>
      <c r="C8" s="22" t="s">
        <v>50</v>
      </c>
      <c r="D8" s="21" t="s">
        <v>51</v>
      </c>
      <c r="E8" s="23" t="n">
        <v>0.199</v>
      </c>
      <c r="F8" s="21" t="s">
        <v>90</v>
      </c>
    </row>
    <row r="9" customFormat="false" ht="15" hidden="false" customHeight="false" outlineLevel="0" collapsed="false">
      <c r="A9" s="21" t="s">
        <v>52</v>
      </c>
      <c r="B9" s="21" t="s">
        <v>8</v>
      </c>
      <c r="C9" s="22" t="s">
        <v>53</v>
      </c>
      <c r="D9" s="21" t="s">
        <v>54</v>
      </c>
      <c r="E9" s="23" t="n">
        <v>0.08</v>
      </c>
      <c r="F9" s="21" t="s">
        <v>91</v>
      </c>
    </row>
    <row r="10" customFormat="false" ht="15" hidden="false" customHeight="false" outlineLevel="0" collapsed="false">
      <c r="A10" s="21" t="s">
        <v>55</v>
      </c>
      <c r="B10" s="21" t="s">
        <v>8</v>
      </c>
      <c r="C10" s="22" t="s">
        <v>56</v>
      </c>
      <c r="D10" s="21" t="s">
        <v>57</v>
      </c>
      <c r="E10" s="23" t="n">
        <v>0.029</v>
      </c>
      <c r="F10" s="21" t="s">
        <v>92</v>
      </c>
    </row>
    <row r="11" customFormat="false" ht="15" hidden="false" customHeight="false" outlineLevel="0" collapsed="false">
      <c r="A11" s="21" t="s">
        <v>58</v>
      </c>
      <c r="B11" s="21" t="s">
        <v>8</v>
      </c>
      <c r="C11" s="22" t="s">
        <v>59</v>
      </c>
      <c r="D11" s="21" t="s">
        <v>60</v>
      </c>
      <c r="E11" s="23" t="n">
        <v>0.041</v>
      </c>
      <c r="F11" s="21" t="s">
        <v>93</v>
      </c>
    </row>
    <row r="12" customFormat="false" ht="23.85" hidden="false" customHeight="false" outlineLevel="0" collapsed="false">
      <c r="A12" s="21" t="s">
        <v>61</v>
      </c>
      <c r="B12" s="21" t="s">
        <v>8</v>
      </c>
      <c r="C12" s="22" t="s">
        <v>62</v>
      </c>
      <c r="D12" s="21" t="s">
        <v>63</v>
      </c>
      <c r="E12" s="23" t="n">
        <v>0.162</v>
      </c>
      <c r="F12" s="21" t="s">
        <v>94</v>
      </c>
    </row>
    <row r="13" customFormat="false" ht="23.85" hidden="false" customHeight="false" outlineLevel="0" collapsed="false">
      <c r="A13" s="21" t="s">
        <v>64</v>
      </c>
      <c r="B13" s="21" t="s">
        <v>8</v>
      </c>
      <c r="C13" s="22" t="s">
        <v>65</v>
      </c>
      <c r="D13" s="21" t="s">
        <v>66</v>
      </c>
      <c r="E13" s="23" t="n">
        <v>0.085</v>
      </c>
      <c r="F13" s="21" t="s">
        <v>95</v>
      </c>
    </row>
    <row r="14" customFormat="false" ht="15" hidden="false" customHeight="false" outlineLevel="0" collapsed="false">
      <c r="A14" s="21" t="s">
        <v>67</v>
      </c>
      <c r="B14" s="21" t="s">
        <v>8</v>
      </c>
      <c r="C14" s="22" t="s">
        <v>68</v>
      </c>
      <c r="D14" s="21" t="s">
        <v>69</v>
      </c>
      <c r="E14" s="23" t="n">
        <v>0.111</v>
      </c>
      <c r="F14" s="21" t="s">
        <v>96</v>
      </c>
    </row>
    <row r="15" customFormat="false" ht="23.85" hidden="false" customHeight="false" outlineLevel="0" collapsed="false">
      <c r="A15" s="21" t="s">
        <v>70</v>
      </c>
      <c r="B15" s="21" t="s">
        <v>8</v>
      </c>
      <c r="C15" s="22" t="s">
        <v>47</v>
      </c>
      <c r="D15" s="21" t="s">
        <v>48</v>
      </c>
      <c r="E15" s="23" t="n">
        <v>0.078</v>
      </c>
      <c r="F15" s="21" t="s">
        <v>97</v>
      </c>
    </row>
    <row r="16" customFormat="false" ht="15" hidden="false" customHeight="false" outlineLevel="0" collapsed="false">
      <c r="A16" s="21" t="s">
        <v>71</v>
      </c>
      <c r="B16" s="21" t="s">
        <v>8</v>
      </c>
      <c r="C16" s="22" t="s">
        <v>72</v>
      </c>
      <c r="D16" s="21" t="s">
        <v>73</v>
      </c>
      <c r="E16" s="23" t="n">
        <v>0.051</v>
      </c>
      <c r="F16" s="21" t="s">
        <v>98</v>
      </c>
    </row>
    <row r="17" customFormat="false" ht="15" hidden="false" customHeight="false" outlineLevel="0" collapsed="false">
      <c r="A17" s="21" t="s">
        <v>74</v>
      </c>
      <c r="B17" s="21" t="s">
        <v>8</v>
      </c>
      <c r="C17" s="22" t="s">
        <v>75</v>
      </c>
      <c r="D17" s="21" t="s">
        <v>76</v>
      </c>
      <c r="E17" s="23" t="n">
        <v>0.075</v>
      </c>
      <c r="F17" s="21" t="s">
        <v>99</v>
      </c>
    </row>
    <row r="18" customFormat="false" ht="15" hidden="false" customHeight="false" outlineLevel="0" collapsed="false">
      <c r="A18" s="21" t="s">
        <v>77</v>
      </c>
      <c r="B18" s="21" t="s">
        <v>8</v>
      </c>
      <c r="C18" s="22" t="s">
        <v>78</v>
      </c>
      <c r="D18" s="21" t="s">
        <v>79</v>
      </c>
      <c r="E18" s="23" t="n">
        <v>0.108</v>
      </c>
      <c r="F18" s="21" t="s">
        <v>100</v>
      </c>
    </row>
    <row r="19" customFormat="false" ht="15" hidden="false" customHeight="false" outlineLevel="0" collapsed="false">
      <c r="A19" s="21" t="s">
        <v>80</v>
      </c>
      <c r="B19" s="21" t="s">
        <v>8</v>
      </c>
      <c r="C19" s="22" t="s">
        <v>81</v>
      </c>
      <c r="D19" s="21" t="s">
        <v>82</v>
      </c>
      <c r="E19" s="23" t="n">
        <v>0.088</v>
      </c>
      <c r="F19" s="21" t="s">
        <v>101</v>
      </c>
    </row>
  </sheetData>
  <mergeCells count="1">
    <mergeCell ref="A2:F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50"/>
    <col collapsed="false" customWidth="true" hidden="false" outlineLevel="0" max="3" min="3" style="0" width="18"/>
    <col collapsed="false" customWidth="true" hidden="false" outlineLevel="0" max="4" min="4" style="0" width="12"/>
    <col collapsed="false" customWidth="true" hidden="false" outlineLevel="0" max="5" min="5" style="0" width="24"/>
  </cols>
  <sheetData>
    <row r="1" customFormat="false" ht="16.15" hidden="false" customHeight="false" outlineLevel="0" collapsed="false">
      <c r="A1" s="19" t="s">
        <v>102</v>
      </c>
    </row>
    <row r="2" customFormat="false" ht="22.35" hidden="false" customHeight="true" outlineLevel="0" collapsed="false">
      <c r="A2" s="20" t="s">
        <v>103</v>
      </c>
      <c r="B2" s="20"/>
      <c r="C2" s="20"/>
      <c r="D2" s="20"/>
      <c r="E2" s="20"/>
    </row>
    <row r="4" customFormat="false" ht="26.85" hidden="false" customHeight="false" outlineLevel="0" collapsed="false">
      <c r="A4" s="4" t="s">
        <v>36</v>
      </c>
      <c r="B4" s="4" t="s">
        <v>37</v>
      </c>
      <c r="C4" s="4" t="s">
        <v>104</v>
      </c>
      <c r="D4" s="4" t="s">
        <v>105</v>
      </c>
      <c r="E4" s="4" t="s">
        <v>106</v>
      </c>
    </row>
    <row r="5" customFormat="false" ht="15" hidden="false" customHeight="false" outlineLevel="0" collapsed="false">
      <c r="A5" s="22" t="s">
        <v>41</v>
      </c>
      <c r="B5" s="21" t="s">
        <v>42</v>
      </c>
      <c r="C5" s="23" t="n">
        <v>0.03</v>
      </c>
      <c r="D5" s="23" t="n">
        <v>0.028</v>
      </c>
      <c r="E5" s="23" t="n">
        <v>0.058</v>
      </c>
    </row>
    <row r="6" customFormat="false" ht="15" hidden="false" customHeight="false" outlineLevel="0" collapsed="false">
      <c r="A6" s="22" t="s">
        <v>44</v>
      </c>
      <c r="B6" s="21" t="s">
        <v>45</v>
      </c>
      <c r="C6" s="23" t="n">
        <v>0.132</v>
      </c>
      <c r="D6" s="23" t="n">
        <v>0</v>
      </c>
      <c r="E6" s="23" t="n">
        <v>0.132</v>
      </c>
    </row>
    <row r="7" customFormat="false" ht="23.85" hidden="false" customHeight="false" outlineLevel="0" collapsed="false">
      <c r="A7" s="22" t="s">
        <v>47</v>
      </c>
      <c r="B7" s="21" t="s">
        <v>48</v>
      </c>
      <c r="C7" s="23" t="n">
        <v>0.078</v>
      </c>
      <c r="D7" s="23" t="n">
        <v>0</v>
      </c>
      <c r="E7" s="23" t="n">
        <v>0.078</v>
      </c>
    </row>
    <row r="8" customFormat="false" ht="15" hidden="false" customHeight="false" outlineLevel="0" collapsed="false">
      <c r="A8" s="22" t="s">
        <v>50</v>
      </c>
      <c r="B8" s="21" t="s">
        <v>51</v>
      </c>
      <c r="C8" s="23" t="n">
        <v>0.199</v>
      </c>
      <c r="D8" s="23" t="n">
        <v>0</v>
      </c>
      <c r="E8" s="23" t="n">
        <v>0.199</v>
      </c>
    </row>
    <row r="9" customFormat="false" ht="15" hidden="false" customHeight="false" outlineLevel="0" collapsed="false">
      <c r="A9" s="22" t="s">
        <v>53</v>
      </c>
      <c r="B9" s="21" t="s">
        <v>54</v>
      </c>
      <c r="C9" s="23" t="n">
        <v>0.036</v>
      </c>
      <c r="D9" s="23" t="n">
        <v>0.045</v>
      </c>
      <c r="E9" s="23" t="n">
        <v>0.08</v>
      </c>
    </row>
    <row r="10" customFormat="false" ht="15" hidden="false" customHeight="false" outlineLevel="0" collapsed="false">
      <c r="A10" s="22" t="s">
        <v>56</v>
      </c>
      <c r="B10" s="21" t="s">
        <v>57</v>
      </c>
      <c r="C10" s="23" t="n">
        <v>0.029</v>
      </c>
      <c r="D10" s="23" t="n">
        <v>0</v>
      </c>
      <c r="E10" s="23" t="n">
        <v>0.029</v>
      </c>
    </row>
    <row r="11" customFormat="false" ht="15" hidden="false" customHeight="false" outlineLevel="0" collapsed="false">
      <c r="A11" s="22" t="s">
        <v>59</v>
      </c>
      <c r="B11" s="21" t="s">
        <v>60</v>
      </c>
      <c r="C11" s="23" t="n">
        <v>0.041</v>
      </c>
      <c r="D11" s="23" t="n">
        <v>0</v>
      </c>
      <c r="E11" s="23" t="n">
        <v>0.041</v>
      </c>
    </row>
    <row r="12" customFormat="false" ht="15" hidden="false" customHeight="false" outlineLevel="0" collapsed="false">
      <c r="A12" s="22" t="s">
        <v>62</v>
      </c>
      <c r="B12" s="21" t="s">
        <v>63</v>
      </c>
      <c r="C12" s="23" t="n">
        <v>0.162</v>
      </c>
      <c r="D12" s="23" t="n">
        <v>0</v>
      </c>
      <c r="E12" s="23" t="n">
        <v>0.162</v>
      </c>
    </row>
    <row r="13" customFormat="false" ht="15" hidden="false" customHeight="false" outlineLevel="0" collapsed="false">
      <c r="A13" s="22" t="s">
        <v>65</v>
      </c>
      <c r="B13" s="21" t="s">
        <v>66</v>
      </c>
      <c r="C13" s="23" t="n">
        <v>0.085</v>
      </c>
      <c r="D13" s="23" t="n">
        <v>0</v>
      </c>
      <c r="E13" s="23" t="n">
        <v>0.085</v>
      </c>
    </row>
    <row r="14" customFormat="false" ht="15" hidden="false" customHeight="false" outlineLevel="0" collapsed="false">
      <c r="A14" s="22" t="s">
        <v>68</v>
      </c>
      <c r="B14" s="21" t="s">
        <v>69</v>
      </c>
      <c r="C14" s="23" t="n">
        <v>0.111</v>
      </c>
      <c r="D14" s="23" t="n">
        <v>0</v>
      </c>
      <c r="E14" s="23" t="n">
        <v>0.111</v>
      </c>
    </row>
    <row r="15" customFormat="false" ht="15" hidden="false" customHeight="false" outlineLevel="0" collapsed="false">
      <c r="A15" s="22" t="s">
        <v>72</v>
      </c>
      <c r="B15" s="21" t="s">
        <v>73</v>
      </c>
      <c r="C15" s="23" t="n">
        <v>0.051</v>
      </c>
      <c r="D15" s="23" t="n">
        <v>0</v>
      </c>
      <c r="E15" s="23" t="n">
        <v>0.051</v>
      </c>
    </row>
    <row r="16" customFormat="false" ht="15" hidden="false" customHeight="false" outlineLevel="0" collapsed="false">
      <c r="A16" s="22" t="s">
        <v>75</v>
      </c>
      <c r="B16" s="21" t="s">
        <v>76</v>
      </c>
      <c r="C16" s="23" t="n">
        <v>0.075</v>
      </c>
      <c r="D16" s="23" t="n">
        <v>0</v>
      </c>
      <c r="E16" s="23" t="n">
        <v>0.075</v>
      </c>
    </row>
    <row r="17" customFormat="false" ht="15" hidden="false" customHeight="false" outlineLevel="0" collapsed="false">
      <c r="A17" s="22" t="s">
        <v>78</v>
      </c>
      <c r="B17" s="21" t="s">
        <v>79</v>
      </c>
      <c r="C17" s="23" t="n">
        <v>0.108</v>
      </c>
      <c r="D17" s="23" t="n">
        <v>0</v>
      </c>
      <c r="E17" s="23" t="n">
        <v>0.108</v>
      </c>
    </row>
    <row r="18" customFormat="false" ht="15" hidden="false" customHeight="false" outlineLevel="0" collapsed="false">
      <c r="A18" s="22" t="s">
        <v>81</v>
      </c>
      <c r="B18" s="21" t="s">
        <v>82</v>
      </c>
      <c r="C18" s="23" t="n">
        <v>0.088</v>
      </c>
      <c r="D18" s="23" t="n">
        <v>0</v>
      </c>
      <c r="E18" s="23" t="n">
        <v>0.088</v>
      </c>
    </row>
  </sheetData>
  <mergeCells count="1">
    <mergeCell ref="A2:E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14"/>
    <col collapsed="false" customWidth="true" hidden="false" outlineLevel="0" max="3" min="3" style="0" width="22"/>
    <col collapsed="false" customWidth="true" hidden="false" outlineLevel="0" max="5" min="4" style="0" width="18"/>
  </cols>
  <sheetData>
    <row r="1" customFormat="false" ht="16.15" hidden="false" customHeight="false" outlineLevel="0" collapsed="false">
      <c r="A1" s="19" t="s">
        <v>107</v>
      </c>
    </row>
    <row r="2" customFormat="false" ht="15" hidden="false" customHeight="false" outlineLevel="0" collapsed="false">
      <c r="A2" s="24" t="s">
        <v>108</v>
      </c>
    </row>
    <row r="4" customFormat="false" ht="26.85" hidden="false" customHeight="false" outlineLevel="0" collapsed="false">
      <c r="A4" s="4" t="s">
        <v>109</v>
      </c>
      <c r="B4" s="4" t="s">
        <v>110</v>
      </c>
      <c r="C4" s="4" t="s">
        <v>111</v>
      </c>
      <c r="D4" s="4" t="s">
        <v>112</v>
      </c>
      <c r="E4" s="4" t="s">
        <v>113</v>
      </c>
    </row>
    <row r="5" customFormat="false" ht="15" hidden="false" customHeight="false" outlineLevel="0" collapsed="false">
      <c r="A5" s="5" t="s">
        <v>114</v>
      </c>
      <c r="B5" s="25" t="n">
        <v>1</v>
      </c>
      <c r="C5" s="5" t="n">
        <v>1087</v>
      </c>
      <c r="D5" s="6" t="n">
        <v>78699022.72</v>
      </c>
      <c r="E5" s="6" t="n">
        <f aca="false">D5*B5</f>
        <v>78699022.72</v>
      </c>
    </row>
    <row r="6" customFormat="false" ht="15" hidden="false" customHeight="false" outlineLevel="0" collapsed="false">
      <c r="A6" s="5" t="s">
        <v>115</v>
      </c>
      <c r="B6" s="25" t="n">
        <v>1.27</v>
      </c>
      <c r="C6" s="5" t="n">
        <v>1082</v>
      </c>
      <c r="D6" s="6" t="n">
        <v>69750196.54</v>
      </c>
      <c r="E6" s="6" t="n">
        <f aca="false">D6*B6</f>
        <v>88582749.6058</v>
      </c>
    </row>
    <row r="7" customFormat="false" ht="15" hidden="false" customHeight="false" outlineLevel="0" collapsed="false">
      <c r="A7" s="5" t="s">
        <v>116</v>
      </c>
      <c r="B7" s="25" t="n">
        <v>1.08</v>
      </c>
      <c r="C7" s="5" t="n">
        <v>1065</v>
      </c>
      <c r="D7" s="6" t="n">
        <v>73088174.12</v>
      </c>
      <c r="E7" s="6" t="n">
        <f aca="false">D7*B7</f>
        <v>78935228.0496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2026-06-14T13:18:02Z</dcterms:created>
  <dc:creator>openpyxl</dc:creator>
  <dc:description/>
  <dc:language>en-US</dc:language>
  <cp:lastModifiedBy/>
  <dcterms:modified xsi:type="dcterms:W3CDTF">2026-06-14T13:18:02Z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